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3" i="1" l="1"/>
  <c r="M13" i="1"/>
  <c r="O12" i="1"/>
  <c r="O11" i="1"/>
  <c r="O6" i="1"/>
  <c r="O14" i="1" s="1"/>
  <c r="M6" i="1"/>
  <c r="M5" i="1"/>
  <c r="M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L14" i="1"/>
  <c r="K14" i="1"/>
  <c r="J14" i="1"/>
  <c r="I14" i="1"/>
  <c r="I18" i="1" s="1"/>
  <c r="H14" i="1"/>
  <c r="H18" i="1" s="1"/>
  <c r="G14" i="1"/>
  <c r="G18" i="1"/>
  <c r="G21" i="1" s="1"/>
  <c r="F14" i="1"/>
  <c r="F18" i="1"/>
  <c r="K18" i="1" s="1"/>
  <c r="E14" i="1"/>
  <c r="E18" i="1" s="1"/>
  <c r="E21" i="1" s="1"/>
  <c r="D15" i="1"/>
  <c r="L18" i="1" l="1"/>
  <c r="H21" i="1"/>
  <c r="L21" i="1" s="1"/>
  <c r="O18" i="1"/>
  <c r="O21" i="1" s="1"/>
  <c r="N21" i="1" s="1"/>
  <c r="N14" i="1"/>
  <c r="N18" i="1" s="1"/>
  <c r="M18" i="1"/>
  <c r="I21" i="1"/>
  <c r="M21" i="1" s="1"/>
  <c r="F21" i="1"/>
  <c r="K21" i="1" s="1"/>
</calcChain>
</file>

<file path=xl/sharedStrings.xml><?xml version="1.0" encoding="utf-8"?>
<sst xmlns="http://schemas.openxmlformats.org/spreadsheetml/2006/main" count="86" uniqueCount="56">
  <si>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</si>
  <si>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</si>
  <si>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</si>
  <si>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</si>
  <si>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</si>
  <si>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</si>
  <si>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</si>
  <si>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</si>
  <si>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</si>
  <si>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</si>
  <si>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</si>
  <si>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</si>
  <si>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</si>
  <si>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</si>
  <si>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</si>
  <si>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</si>
  <si>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</si>
  <si>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</si>
  <si>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</si>
  <si>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</si>
  <si>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</si>
  <si>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</si>
  <si>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</si>
  <si>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</si>
  <si>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</si>
  <si>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</si>
  <si>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</si>
  <si>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</si>
  <si>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</si>
  <si>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</si>
  <si>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</si>
  <si>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</si>
  <si>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</si>
  <si>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</si>
  <si>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</si>
  <si>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Lippo = Oulun Lippo  (1955)</t>
  </si>
  <si>
    <t>Nina Sevander</t>
  </si>
  <si>
    <t>9.</t>
  </si>
  <si>
    <t>Lippo</t>
  </si>
  <si>
    <t>----</t>
  </si>
  <si>
    <t>10.</t>
  </si>
  <si>
    <t>superpesiskarsinta</t>
  </si>
  <si>
    <t>1.</t>
  </si>
  <si>
    <t>play off</t>
  </si>
  <si>
    <t>2.</t>
  </si>
  <si>
    <t>3.</t>
  </si>
  <si>
    <t>4.5.1971</t>
  </si>
  <si>
    <t>Lippo  2</t>
  </si>
  <si>
    <t>ykköspesis</t>
  </si>
  <si>
    <t>suomensarja</t>
  </si>
  <si>
    <t>ykkössarja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</si>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</sst>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3" borderId="3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6" borderId="1" xfId="0" applyFont="1" applyFill="1" applyBorder="1"/>
    <xf numFmtId="0" fontId="2" fillId="6" borderId="3" xfId="0" quotePrefix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9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4">
        <v>1988</v>
      </c>
      <c r="C4" s="64"/>
      <c r="D4" s="76" t="s">
        <v>38</v>
      </c>
      <c r="E4" s="64"/>
      <c r="F4" s="66" t="s">
        <v>50</v>
      </c>
      <c r="G4" s="67"/>
      <c r="H4" s="68"/>
      <c r="I4" s="64"/>
      <c r="J4" s="64"/>
      <c r="K4" s="64"/>
      <c r="L4" s="64"/>
      <c r="M4" s="64"/>
      <c r="N4" s="77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1989</v>
      </c>
      <c r="C5" s="27" t="s">
        <v>37</v>
      </c>
      <c r="D5" s="29" t="s">
        <v>38</v>
      </c>
      <c r="E5" s="59">
        <v>14</v>
      </c>
      <c r="F5" s="27">
        <v>0</v>
      </c>
      <c r="G5" s="27">
        <v>4</v>
      </c>
      <c r="H5" s="27">
        <v>20</v>
      </c>
      <c r="I5" s="27">
        <v>62</v>
      </c>
      <c r="J5" s="27">
        <v>20</v>
      </c>
      <c r="K5" s="27">
        <v>29</v>
      </c>
      <c r="L5" s="27">
        <v>9</v>
      </c>
      <c r="M5" s="27">
        <f>PRODUCT(F5+G5)</f>
        <v>4</v>
      </c>
      <c r="N5" s="60" t="s">
        <v>39</v>
      </c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1990</v>
      </c>
      <c r="C6" s="27" t="s">
        <v>40</v>
      </c>
      <c r="D6" s="29" t="s">
        <v>38</v>
      </c>
      <c r="E6" s="59">
        <v>22</v>
      </c>
      <c r="F6" s="27">
        <v>1</v>
      </c>
      <c r="G6" s="27">
        <v>12</v>
      </c>
      <c r="H6" s="27">
        <v>12</v>
      </c>
      <c r="I6" s="27">
        <v>76</v>
      </c>
      <c r="J6" s="27">
        <v>24</v>
      </c>
      <c r="K6" s="27">
        <v>17</v>
      </c>
      <c r="L6" s="27">
        <v>22</v>
      </c>
      <c r="M6" s="27">
        <f>SUM(F6+G6)</f>
        <v>13</v>
      </c>
      <c r="N6" s="61">
        <v>0.50700000000000001</v>
      </c>
      <c r="O6" s="37">
        <f>PRODUCT(I6/N6)</f>
        <v>149.90138067061145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62" t="s">
        <v>41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70">
        <v>1991</v>
      </c>
      <c r="C7" s="70"/>
      <c r="D7" s="71" t="s">
        <v>47</v>
      </c>
      <c r="E7" s="70"/>
      <c r="F7" s="72" t="s">
        <v>49</v>
      </c>
      <c r="G7" s="73"/>
      <c r="H7" s="74"/>
      <c r="I7" s="70"/>
      <c r="J7" s="70"/>
      <c r="K7" s="70"/>
      <c r="L7" s="70"/>
      <c r="M7" s="70"/>
      <c r="N7" s="75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70">
        <v>1992</v>
      </c>
      <c r="C8" s="70"/>
      <c r="D8" s="71" t="s">
        <v>47</v>
      </c>
      <c r="E8" s="70"/>
      <c r="F8" s="72" t="s">
        <v>49</v>
      </c>
      <c r="G8" s="73"/>
      <c r="H8" s="74"/>
      <c r="I8" s="70"/>
      <c r="J8" s="70"/>
      <c r="K8" s="70"/>
      <c r="L8" s="70"/>
      <c r="M8" s="70"/>
      <c r="N8" s="75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70">
        <v>1993</v>
      </c>
      <c r="C9" s="70"/>
      <c r="D9" s="71" t="s">
        <v>47</v>
      </c>
      <c r="E9" s="70"/>
      <c r="F9" s="72" t="s">
        <v>49</v>
      </c>
      <c r="G9" s="73"/>
      <c r="H9" s="74"/>
      <c r="I9" s="70"/>
      <c r="J9" s="70"/>
      <c r="K9" s="70"/>
      <c r="L9" s="70"/>
      <c r="M9" s="70"/>
      <c r="N9" s="75"/>
      <c r="O9" s="25">
        <v>0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64">
        <v>1994</v>
      </c>
      <c r="C10" s="64"/>
      <c r="D10" s="65" t="s">
        <v>47</v>
      </c>
      <c r="E10" s="64"/>
      <c r="F10" s="66" t="s">
        <v>48</v>
      </c>
      <c r="G10" s="67"/>
      <c r="H10" s="68"/>
      <c r="I10" s="64"/>
      <c r="J10" s="64"/>
      <c r="K10" s="64"/>
      <c r="L10" s="64"/>
      <c r="M10" s="64"/>
      <c r="N10" s="69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5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1995</v>
      </c>
      <c r="C11" s="27" t="s">
        <v>42</v>
      </c>
      <c r="D11" s="29" t="s">
        <v>38</v>
      </c>
      <c r="E11" s="59">
        <v>22</v>
      </c>
      <c r="F11" s="27">
        <v>0</v>
      </c>
      <c r="G11" s="27">
        <v>7</v>
      </c>
      <c r="H11" s="27">
        <v>18</v>
      </c>
      <c r="I11" s="27">
        <v>94</v>
      </c>
      <c r="J11" s="27">
        <v>20</v>
      </c>
      <c r="K11" s="27">
        <v>54</v>
      </c>
      <c r="L11" s="27">
        <v>13</v>
      </c>
      <c r="M11" s="27">
        <v>7</v>
      </c>
      <c r="N11" s="30">
        <v>0.57299999999999995</v>
      </c>
      <c r="O11" s="37">
        <f>PRODUCT(I11/N11)</f>
        <v>164.04886561954626</v>
      </c>
      <c r="P11" s="63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>
        <v>1</v>
      </c>
      <c r="AC11" s="27">
        <v>1</v>
      </c>
      <c r="AD11" s="27"/>
      <c r="AE11" s="27"/>
      <c r="AF11" s="54" t="s">
        <v>43</v>
      </c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1996</v>
      </c>
      <c r="C12" s="27" t="s">
        <v>44</v>
      </c>
      <c r="D12" s="29" t="s">
        <v>38</v>
      </c>
      <c r="E12" s="59">
        <v>24</v>
      </c>
      <c r="F12" s="27">
        <v>0</v>
      </c>
      <c r="G12" s="27">
        <v>7</v>
      </c>
      <c r="H12" s="27">
        <v>8</v>
      </c>
      <c r="I12" s="27">
        <v>101</v>
      </c>
      <c r="J12" s="27">
        <v>24</v>
      </c>
      <c r="K12" s="27">
        <v>40</v>
      </c>
      <c r="L12" s="27">
        <v>30</v>
      </c>
      <c r="M12" s="27">
        <v>7</v>
      </c>
      <c r="N12" s="30">
        <v>0.52900000000000003</v>
      </c>
      <c r="O12" s="37">
        <f>PRODUCT(I12/N12)</f>
        <v>190.92627599243855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>
        <v>1</v>
      </c>
      <c r="AC12" s="27"/>
      <c r="AD12" s="27">
        <v>1</v>
      </c>
      <c r="AE12" s="27"/>
      <c r="AF12" s="54" t="s">
        <v>43</v>
      </c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7">
        <v>1997</v>
      </c>
      <c r="C13" s="27" t="s">
        <v>45</v>
      </c>
      <c r="D13" s="29" t="s">
        <v>38</v>
      </c>
      <c r="E13" s="59">
        <v>24</v>
      </c>
      <c r="F13" s="27">
        <v>0</v>
      </c>
      <c r="G13" s="27">
        <v>16</v>
      </c>
      <c r="H13" s="27">
        <v>15</v>
      </c>
      <c r="I13" s="27">
        <v>92</v>
      </c>
      <c r="J13" s="27">
        <v>26</v>
      </c>
      <c r="K13" s="27">
        <v>36</v>
      </c>
      <c r="L13" s="27">
        <v>14</v>
      </c>
      <c r="M13" s="27">
        <f>PRODUCT(F13+G13)</f>
        <v>16</v>
      </c>
      <c r="N13" s="30">
        <v>0.55100000000000005</v>
      </c>
      <c r="O13" s="37">
        <f>PRODUCT(I13/N13)</f>
        <v>166.96914700544463</v>
      </c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>
        <v>1</v>
      </c>
      <c r="AF13" s="54" t="s">
        <v>43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0">SUM(E5:E13)</f>
        <v>106</v>
      </c>
      <c r="F14" s="19">
        <f t="shared" si="0"/>
        <v>1</v>
      </c>
      <c r="G14" s="19">
        <f t="shared" si="0"/>
        <v>46</v>
      </c>
      <c r="H14" s="19">
        <f t="shared" si="0"/>
        <v>73</v>
      </c>
      <c r="I14" s="19">
        <f t="shared" si="0"/>
        <v>425</v>
      </c>
      <c r="J14" s="19">
        <f t="shared" si="0"/>
        <v>114</v>
      </c>
      <c r="K14" s="19">
        <f t="shared" si="0"/>
        <v>176</v>
      </c>
      <c r="L14" s="19">
        <f t="shared" si="0"/>
        <v>88</v>
      </c>
      <c r="M14" s="19">
        <f t="shared" si="0"/>
        <v>47</v>
      </c>
      <c r="N14" s="31">
        <f>PRODUCT(363/O14)</f>
        <v>0.54030265668702371</v>
      </c>
      <c r="O14" s="32">
        <f t="shared" ref="O14:AE14" si="1">SUM(O5:O13)</f>
        <v>671.84566928804088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2</v>
      </c>
      <c r="AC14" s="19">
        <f t="shared" si="1"/>
        <v>1</v>
      </c>
      <c r="AD14" s="19">
        <f t="shared" si="1"/>
        <v>1</v>
      </c>
      <c r="AE14" s="19">
        <f t="shared" si="1"/>
        <v>1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9" t="s">
        <v>2</v>
      </c>
      <c r="C15" s="33"/>
      <c r="D15" s="34">
        <f>SUM(F14:H14)+((I14-F14-G14)/3)+(E14/3)+(Z14*25)+(AA14*25)+(AB14*10)+(AC14*25)+(AD14*20)+(AE14*15)</f>
        <v>361.33333333333331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6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25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16</v>
      </c>
      <c r="C17" s="40"/>
      <c r="D17" s="40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1" t="s">
        <v>33</v>
      </c>
      <c r="O17" s="25"/>
      <c r="P17" s="41" t="s">
        <v>51</v>
      </c>
      <c r="Q17" s="13"/>
      <c r="R17" s="13"/>
      <c r="S17" s="13"/>
      <c r="T17" s="78"/>
      <c r="U17" s="78"/>
      <c r="V17" s="78"/>
      <c r="W17" s="78"/>
      <c r="X17" s="78"/>
      <c r="Y17" s="13"/>
      <c r="Z17" s="13"/>
      <c r="AA17" s="13"/>
      <c r="AB17" s="13"/>
      <c r="AC17" s="13"/>
      <c r="AD17" s="13"/>
      <c r="AE17" s="13"/>
      <c r="AF17" s="79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1" t="s">
        <v>17</v>
      </c>
      <c r="C18" s="13"/>
      <c r="D18" s="42"/>
      <c r="E18" s="27">
        <f>PRODUCT(E14)</f>
        <v>106</v>
      </c>
      <c r="F18" s="27">
        <f>PRODUCT(F14)</f>
        <v>1</v>
      </c>
      <c r="G18" s="27">
        <f>PRODUCT(G14)</f>
        <v>46</v>
      </c>
      <c r="H18" s="27">
        <f>PRODUCT(H14)</f>
        <v>73</v>
      </c>
      <c r="I18" s="27">
        <f>PRODUCT(I14)</f>
        <v>425</v>
      </c>
      <c r="J18" s="1"/>
      <c r="K18" s="43">
        <f>PRODUCT((F18+G18)/E18)</f>
        <v>0.44339622641509435</v>
      </c>
      <c r="L18" s="43">
        <f>PRODUCT(H18/E18)</f>
        <v>0.68867924528301883</v>
      </c>
      <c r="M18" s="43">
        <f>PRODUCT(I18/E18)</f>
        <v>4.0094339622641506</v>
      </c>
      <c r="N18" s="30">
        <f>PRODUCT(N14)</f>
        <v>0.54030265668702371</v>
      </c>
      <c r="O18" s="25">
        <f>PRODUCT(O14)</f>
        <v>671.84566928804088</v>
      </c>
      <c r="P18" s="80" t="s">
        <v>52</v>
      </c>
      <c r="Q18" s="81"/>
      <c r="R18" s="81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3"/>
      <c r="AD18" s="83"/>
      <c r="AE18" s="83"/>
      <c r="AF18" s="8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4" t="s">
        <v>18</v>
      </c>
      <c r="C19" s="45"/>
      <c r="D19" s="46"/>
      <c r="E19" s="27"/>
      <c r="F19" s="27"/>
      <c r="G19" s="27"/>
      <c r="H19" s="27"/>
      <c r="I19" s="27"/>
      <c r="J19" s="1"/>
      <c r="K19" s="43"/>
      <c r="L19" s="43"/>
      <c r="M19" s="43"/>
      <c r="N19" s="30"/>
      <c r="O19" s="25"/>
      <c r="P19" s="85" t="s">
        <v>53</v>
      </c>
      <c r="Q19" s="86"/>
      <c r="R19" s="86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8"/>
      <c r="AD19" s="88"/>
      <c r="AE19" s="88"/>
      <c r="AF19" s="89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7" t="s">
        <v>19</v>
      </c>
      <c r="C20" s="48"/>
      <c r="D20" s="49"/>
      <c r="E20" s="28"/>
      <c r="F20" s="28"/>
      <c r="G20" s="28"/>
      <c r="H20" s="28"/>
      <c r="I20" s="28"/>
      <c r="J20" s="1"/>
      <c r="K20" s="50"/>
      <c r="L20" s="50"/>
      <c r="M20" s="50"/>
      <c r="N20" s="51"/>
      <c r="O20" s="25"/>
      <c r="P20" s="85" t="s">
        <v>54</v>
      </c>
      <c r="Q20" s="86"/>
      <c r="R20" s="86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8"/>
      <c r="AD20" s="88"/>
      <c r="AE20" s="88"/>
      <c r="AF20" s="89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2" t="s">
        <v>20</v>
      </c>
      <c r="C21" s="53"/>
      <c r="D21" s="54"/>
      <c r="E21" s="19">
        <f>SUM(E18:E20)</f>
        <v>106</v>
      </c>
      <c r="F21" s="19">
        <f>SUM(F18:F20)</f>
        <v>1</v>
      </c>
      <c r="G21" s="19">
        <f>SUM(G18:G20)</f>
        <v>46</v>
      </c>
      <c r="H21" s="19">
        <f>SUM(H18:H20)</f>
        <v>73</v>
      </c>
      <c r="I21" s="19">
        <f>SUM(I18:I20)</f>
        <v>425</v>
      </c>
      <c r="J21" s="1"/>
      <c r="K21" s="55">
        <f>PRODUCT((F21+G21)/E21)</f>
        <v>0.44339622641509435</v>
      </c>
      <c r="L21" s="55">
        <f>PRODUCT(H21/E21)</f>
        <v>0.68867924528301883</v>
      </c>
      <c r="M21" s="55">
        <f>PRODUCT(I21/E21)</f>
        <v>4.0094339622641506</v>
      </c>
      <c r="N21" s="31">
        <f>PRODUCT(363/O21)</f>
        <v>0.54030265668702371</v>
      </c>
      <c r="O21" s="25">
        <f>SUM(O18:O20)</f>
        <v>671.84566928804088</v>
      </c>
      <c r="P21" s="90" t="s">
        <v>55</v>
      </c>
      <c r="Q21" s="91"/>
      <c r="R21" s="91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3"/>
      <c r="AD21" s="93"/>
      <c r="AE21" s="93"/>
      <c r="AF21" s="94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 t="s">
        <v>34</v>
      </c>
      <c r="C23" s="1"/>
      <c r="D23" s="58" t="s">
        <v>35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  <row r="208" spans="1:38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8"/>
      <c r="O208" s="25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39"/>
      <c r="AG208" s="24"/>
      <c r="AH208" s="9"/>
      <c r="AI208" s="9"/>
      <c r="AJ208" s="9"/>
      <c r="AK208" s="9"/>
      <c r="AL20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2019-02-01T18:34:11Z</dcterms:modified>
</cp:coreProperties>
</file>